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<sst xmlns="http://schemas.openxmlformats.org/spreadsheetml/2006/main" count="48" uniqueCount="34">
  <si>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LUCRO PRESUMIDO - SERVIÇOS - FATURAMENTO ACIMA R$ 240.000,00</t>
  </si>
  <si>
    <t>MÊS</t>
  </si>
  <si>
    <t>FATURAMENTO BRUTO</t>
  </si>
  <si>
    <t>COFINS DEVIDO</t>
  </si>
  <si>
    <t>COFINS RETIDO</t>
  </si>
  <si>
    <t>COFINS À PAGAR</t>
  </si>
  <si>
    <t>PIS DEVIDO</t>
  </si>
  <si>
    <t>PIS RETIDO</t>
  </si>
  <si>
    <t>PIS À PAGAR</t>
  </si>
  <si>
    <t>ISSQN DEVIDO</t>
  </si>
  <si>
    <t>ISSQN RETIDO</t>
  </si>
  <si>
    <t>ISSQN À PAGAR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</si>
  <si>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</si>
  <si>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</si>
  <si>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</si>
  <si>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</si>
  <si>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</si>
  <si>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</si>
  <si>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</si>
  <si>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</si>
  <si>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</si>
  <si>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</si>
  <si>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</si>
  <si>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</si>
  <si>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</si>
  <si>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FATURAMENTO TRIMESTRE</t>
  </si>
  <si>
    <t>CSLL DEVIDO</t>
  </si>
  <si>
    <t>CSLL RETIDO</t>
  </si>
  <si>
    <t>CSLL À PAGAR</t>
  </si>
  <si>
    <t>IRPJ DEVIDO</t>
  </si>
  <si>
    <t>IRRF RETIDO</t>
  </si>
  <si>
    <t>IRPJ À PAGAR</t>
  </si>
  <si>
    <t>AIR</t>
  </si>
  <si>
    <t>IRPJ + AIR À PAGAR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</si>
</sst>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;[RED]&quot;R$ &quot;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 vertical="center"/>
      <protection hidden="1"/>
    </xf>
    <xf numFmtId="164" fontId="3" fillId="3" borderId="0" xfId="0" applyFont="1" applyFill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2" borderId="0" xfId="0" applyFont="1" applyFill="1" applyAlignment="1" applyProtection="1">
      <alignment horizontal="center" vertical="center" wrapText="1"/>
      <protection hidden="1"/>
    </xf>
    <xf numFmtId="164" fontId="0" fillId="3" borderId="0" xfId="0" applyFont="1" applyFill="1" applyAlignment="1" applyProtection="1">
      <alignment/>
      <protection hidden="1"/>
    </xf>
    <xf numFmtId="165" fontId="0" fillId="0" borderId="0" xfId="0" applyNumberFormat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/>
      <protection hidden="1"/>
    </xf>
    <xf numFmtId="164" fontId="3" fillId="4" borderId="0" xfId="0" applyFont="1" applyFill="1" applyAlignment="1" applyProtection="1">
      <alignment horizontal="center" vertical="center" wrapText="1"/>
      <protection hidden="1"/>
    </xf>
    <xf numFmtId="165" fontId="0" fillId="4" borderId="0" xfId="0" applyNumberFormat="1" applyFill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workbookViewId="0" topLeftCell="A1">
      <selection activeCell="B3" sqref="B3"/>
    </sheetView>
  </sheetViews>
  <sheetFormatPr defaultColWidth="8.00390625" defaultRowHeight="15"/>
  <cols>
    <col min="1" max="1" width="12.8515625" style="1" customWidth="1"/>
    <col min="2" max="2" width="14.7109375" style="1" customWidth="1"/>
    <col min="3" max="11" width="12.7109375" style="1" customWidth="1"/>
    <col min="12" max="12" width="11.7109375" style="1" hidden="1" customWidth="1"/>
    <col min="13" max="16384" width="9.140625" style="1" customWidth="1"/>
  </cols>
  <sheetData>
    <row r="1" spans="1:1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.25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3" t="s">
        <v>8</v>
      </c>
      <c r="I2" s="5" t="s">
        <v>9</v>
      </c>
      <c r="J2" s="4" t="s">
        <v>10</v>
      </c>
      <c r="K2" s="3" t="s">
        <v>11</v>
      </c>
    </row>
    <row r="3" spans="1:11" ht="15.75">
      <c r="A3" s="6" t="s">
        <v>12</v>
      </c>
      <c r="B3" s="7">
        <v>0</v>
      </c>
      <c r="C3" s="8">
        <f aca="true" t="shared" si="0" ref="C3:C14">B3*0.03</f>
        <v>0</v>
      </c>
      <c r="D3" s="7">
        <v>0</v>
      </c>
      <c r="E3" s="9">
        <f aca="true" t="shared" si="1" ref="E3:E14">C3-D3</f>
        <v>0</v>
      </c>
      <c r="F3" s="8">
        <f aca="true" t="shared" si="2" ref="F3:F14">B3*0.0065</f>
        <v>0</v>
      </c>
      <c r="G3" s="7">
        <v>0</v>
      </c>
      <c r="H3" s="9">
        <f aca="true" t="shared" si="3" ref="H3:H14">F3-G3</f>
        <v>0</v>
      </c>
      <c r="I3" s="8">
        <f aca="true" t="shared" si="4" ref="I3:I14">B3*0.02</f>
        <v>0</v>
      </c>
      <c r="J3" s="7">
        <v>0</v>
      </c>
      <c r="K3" s="9">
        <f aca="true" t="shared" si="5" ref="K3:K14">I3-J3</f>
        <v>0</v>
      </c>
    </row>
    <row r="4" spans="1:11" ht="15.75">
      <c r="A4" s="6" t="s">
        <v>13</v>
      </c>
      <c r="B4" s="7">
        <v>0</v>
      </c>
      <c r="C4" s="8">
        <f t="shared" si="0"/>
        <v>0</v>
      </c>
      <c r="D4" s="7">
        <v>0</v>
      </c>
      <c r="E4" s="9">
        <f t="shared" si="1"/>
        <v>0</v>
      </c>
      <c r="F4" s="8">
        <f t="shared" si="2"/>
        <v>0</v>
      </c>
      <c r="G4" s="7">
        <v>0</v>
      </c>
      <c r="H4" s="9">
        <f t="shared" si="3"/>
        <v>0</v>
      </c>
      <c r="I4" s="8">
        <f t="shared" si="4"/>
        <v>0</v>
      </c>
      <c r="J4" s="7">
        <v>0</v>
      </c>
      <c r="K4" s="9">
        <f t="shared" si="5"/>
        <v>0</v>
      </c>
    </row>
    <row r="5" spans="1:11" ht="15.75">
      <c r="A5" s="6" t="s">
        <v>14</v>
      </c>
      <c r="B5" s="7">
        <v>0</v>
      </c>
      <c r="C5" s="8">
        <f t="shared" si="0"/>
        <v>0</v>
      </c>
      <c r="D5" s="7">
        <v>0</v>
      </c>
      <c r="E5" s="9">
        <f t="shared" si="1"/>
        <v>0</v>
      </c>
      <c r="F5" s="8">
        <f t="shared" si="2"/>
        <v>0</v>
      </c>
      <c r="G5" s="7">
        <v>0</v>
      </c>
      <c r="H5" s="9">
        <f t="shared" si="3"/>
        <v>0</v>
      </c>
      <c r="I5" s="8">
        <f t="shared" si="4"/>
        <v>0</v>
      </c>
      <c r="J5" s="7">
        <v>0</v>
      </c>
      <c r="K5" s="9">
        <f t="shared" si="5"/>
        <v>0</v>
      </c>
    </row>
    <row r="6" spans="1:11" ht="15.75">
      <c r="A6" s="6" t="s">
        <v>15</v>
      </c>
      <c r="B6" s="7">
        <v>0</v>
      </c>
      <c r="C6" s="8">
        <f t="shared" si="0"/>
        <v>0</v>
      </c>
      <c r="D6" s="7">
        <v>0</v>
      </c>
      <c r="E6" s="9">
        <f t="shared" si="1"/>
        <v>0</v>
      </c>
      <c r="F6" s="8">
        <f t="shared" si="2"/>
        <v>0</v>
      </c>
      <c r="G6" s="7">
        <v>0</v>
      </c>
      <c r="H6" s="9">
        <f t="shared" si="3"/>
        <v>0</v>
      </c>
      <c r="I6" s="8">
        <f t="shared" si="4"/>
        <v>0</v>
      </c>
      <c r="J6" s="7">
        <v>0</v>
      </c>
      <c r="K6" s="9">
        <f t="shared" si="5"/>
        <v>0</v>
      </c>
    </row>
    <row r="7" spans="1:11" ht="15.75">
      <c r="A7" s="6" t="s">
        <v>16</v>
      </c>
      <c r="B7" s="7">
        <v>0</v>
      </c>
      <c r="C7" s="8">
        <f t="shared" si="0"/>
        <v>0</v>
      </c>
      <c r="D7" s="7">
        <v>0</v>
      </c>
      <c r="E7" s="9">
        <f t="shared" si="1"/>
        <v>0</v>
      </c>
      <c r="F7" s="8">
        <f t="shared" si="2"/>
        <v>0</v>
      </c>
      <c r="G7" s="7">
        <v>0</v>
      </c>
      <c r="H7" s="9">
        <f t="shared" si="3"/>
        <v>0</v>
      </c>
      <c r="I7" s="8">
        <f t="shared" si="4"/>
        <v>0</v>
      </c>
      <c r="J7" s="7">
        <v>0</v>
      </c>
      <c r="K7" s="9">
        <f t="shared" si="5"/>
        <v>0</v>
      </c>
    </row>
    <row r="8" spans="1:11" ht="15.75">
      <c r="A8" s="6" t="s">
        <v>17</v>
      </c>
      <c r="B8" s="7">
        <v>0</v>
      </c>
      <c r="C8" s="8">
        <f t="shared" si="0"/>
        <v>0</v>
      </c>
      <c r="D8" s="7">
        <v>0</v>
      </c>
      <c r="E8" s="9">
        <f t="shared" si="1"/>
        <v>0</v>
      </c>
      <c r="F8" s="8">
        <f t="shared" si="2"/>
        <v>0</v>
      </c>
      <c r="G8" s="7">
        <v>0</v>
      </c>
      <c r="H8" s="9">
        <f t="shared" si="3"/>
        <v>0</v>
      </c>
      <c r="I8" s="8">
        <f t="shared" si="4"/>
        <v>0</v>
      </c>
      <c r="J8" s="7">
        <v>0</v>
      </c>
      <c r="K8" s="9">
        <f t="shared" si="5"/>
        <v>0</v>
      </c>
    </row>
    <row r="9" spans="1:11" ht="15.75">
      <c r="A9" s="6" t="s">
        <v>18</v>
      </c>
      <c r="B9" s="7">
        <v>0</v>
      </c>
      <c r="C9" s="8">
        <f t="shared" si="0"/>
        <v>0</v>
      </c>
      <c r="D9" s="7">
        <v>0</v>
      </c>
      <c r="E9" s="9">
        <f t="shared" si="1"/>
        <v>0</v>
      </c>
      <c r="F9" s="8">
        <f t="shared" si="2"/>
        <v>0</v>
      </c>
      <c r="G9" s="7">
        <v>0</v>
      </c>
      <c r="H9" s="9">
        <f t="shared" si="3"/>
        <v>0</v>
      </c>
      <c r="I9" s="8">
        <f t="shared" si="4"/>
        <v>0</v>
      </c>
      <c r="J9" s="7">
        <v>0</v>
      </c>
      <c r="K9" s="9">
        <f t="shared" si="5"/>
        <v>0</v>
      </c>
    </row>
    <row r="10" spans="1:11" ht="15.75">
      <c r="A10" s="6" t="s">
        <v>19</v>
      </c>
      <c r="B10" s="7">
        <v>0</v>
      </c>
      <c r="C10" s="8">
        <f t="shared" si="0"/>
        <v>0</v>
      </c>
      <c r="D10" s="7">
        <v>0</v>
      </c>
      <c r="E10" s="9">
        <f t="shared" si="1"/>
        <v>0</v>
      </c>
      <c r="F10" s="8">
        <f t="shared" si="2"/>
        <v>0</v>
      </c>
      <c r="G10" s="7">
        <v>0</v>
      </c>
      <c r="H10" s="9">
        <f t="shared" si="3"/>
        <v>0</v>
      </c>
      <c r="I10" s="8">
        <f t="shared" si="4"/>
        <v>0</v>
      </c>
      <c r="J10" s="7">
        <v>0</v>
      </c>
      <c r="K10" s="9">
        <f t="shared" si="5"/>
        <v>0</v>
      </c>
    </row>
    <row r="11" spans="1:11" ht="15.75">
      <c r="A11" s="6" t="s">
        <v>20</v>
      </c>
      <c r="B11" s="7">
        <v>0</v>
      </c>
      <c r="C11" s="8">
        <f t="shared" si="0"/>
        <v>0</v>
      </c>
      <c r="D11" s="7">
        <v>0</v>
      </c>
      <c r="E11" s="9">
        <f t="shared" si="1"/>
        <v>0</v>
      </c>
      <c r="F11" s="8">
        <f t="shared" si="2"/>
        <v>0</v>
      </c>
      <c r="G11" s="7">
        <v>0</v>
      </c>
      <c r="H11" s="9">
        <f t="shared" si="3"/>
        <v>0</v>
      </c>
      <c r="I11" s="8">
        <f t="shared" si="4"/>
        <v>0</v>
      </c>
      <c r="J11" s="7">
        <v>0</v>
      </c>
      <c r="K11" s="9">
        <f t="shared" si="5"/>
        <v>0</v>
      </c>
    </row>
    <row r="12" spans="1:11" ht="15.75">
      <c r="A12" s="6" t="s">
        <v>21</v>
      </c>
      <c r="B12" s="7">
        <v>0</v>
      </c>
      <c r="C12" s="8">
        <f t="shared" si="0"/>
        <v>0</v>
      </c>
      <c r="D12" s="7">
        <v>0</v>
      </c>
      <c r="E12" s="9">
        <f t="shared" si="1"/>
        <v>0</v>
      </c>
      <c r="F12" s="8">
        <f t="shared" si="2"/>
        <v>0</v>
      </c>
      <c r="G12" s="7">
        <v>0</v>
      </c>
      <c r="H12" s="9">
        <f t="shared" si="3"/>
        <v>0</v>
      </c>
      <c r="I12" s="8">
        <f t="shared" si="4"/>
        <v>0</v>
      </c>
      <c r="J12" s="7">
        <v>0</v>
      </c>
      <c r="K12" s="9">
        <f t="shared" si="5"/>
        <v>0</v>
      </c>
    </row>
    <row r="13" spans="1:11" ht="15.75">
      <c r="A13" s="6" t="s">
        <v>22</v>
      </c>
      <c r="B13" s="7">
        <v>0</v>
      </c>
      <c r="C13" s="8">
        <f t="shared" si="0"/>
        <v>0</v>
      </c>
      <c r="D13" s="7">
        <v>0</v>
      </c>
      <c r="E13" s="9">
        <f t="shared" si="1"/>
        <v>0</v>
      </c>
      <c r="F13" s="8">
        <f t="shared" si="2"/>
        <v>0</v>
      </c>
      <c r="G13" s="7">
        <v>0</v>
      </c>
      <c r="H13" s="9">
        <f t="shared" si="3"/>
        <v>0</v>
      </c>
      <c r="I13" s="8">
        <f t="shared" si="4"/>
        <v>0</v>
      </c>
      <c r="J13" s="7">
        <v>0</v>
      </c>
      <c r="K13" s="9">
        <f t="shared" si="5"/>
        <v>0</v>
      </c>
    </row>
    <row r="14" spans="1:11" ht="15.75">
      <c r="A14" s="6" t="s">
        <v>23</v>
      </c>
      <c r="B14" s="7">
        <v>0</v>
      </c>
      <c r="C14" s="8">
        <f t="shared" si="0"/>
        <v>0</v>
      </c>
      <c r="D14" s="7">
        <v>0</v>
      </c>
      <c r="E14" s="9">
        <f t="shared" si="1"/>
        <v>0</v>
      </c>
      <c r="F14" s="8">
        <f t="shared" si="2"/>
        <v>0</v>
      </c>
      <c r="G14" s="7">
        <v>0</v>
      </c>
      <c r="H14" s="9">
        <f t="shared" si="3"/>
        <v>0</v>
      </c>
      <c r="I14" s="8">
        <f t="shared" si="4"/>
        <v>0</v>
      </c>
      <c r="J14" s="7">
        <v>0</v>
      </c>
      <c r="K14" s="9">
        <f t="shared" si="5"/>
        <v>0</v>
      </c>
    </row>
    <row r="15" spans="1:11" ht="15.75">
      <c r="A15" s="10" t="s">
        <v>24</v>
      </c>
      <c r="B15" s="11">
        <f>SUM(B3:B14)</f>
        <v>0</v>
      </c>
      <c r="C15" s="11">
        <f>SUM(C3:C14)</f>
        <v>0</v>
      </c>
      <c r="D15" s="11">
        <f>SUM(D3:D14)</f>
        <v>0</v>
      </c>
      <c r="E15" s="11">
        <f>SUM(E3:E14)</f>
        <v>0</v>
      </c>
      <c r="F15" s="11">
        <f>SUM(F3:F14)</f>
        <v>0</v>
      </c>
      <c r="G15" s="11">
        <f>SUM(G3:G14)</f>
        <v>0</v>
      </c>
      <c r="H15" s="11">
        <f>SUM(H3:H14)</f>
        <v>0</v>
      </c>
      <c r="I15" s="11">
        <f>SUM(I3:I14)</f>
        <v>0</v>
      </c>
      <c r="J15" s="11">
        <f>SUM(J3:J14)</f>
        <v>0</v>
      </c>
      <c r="K15" s="11">
        <f>SUM(K3:K14)</f>
        <v>0</v>
      </c>
    </row>
    <row r="16" spans="1:11" ht="18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6.25">
      <c r="A17" s="3" t="s">
        <v>1</v>
      </c>
      <c r="B17" s="5" t="s">
        <v>25</v>
      </c>
      <c r="C17" s="5" t="s">
        <v>26</v>
      </c>
      <c r="D17" s="4" t="s">
        <v>27</v>
      </c>
      <c r="E17" s="3" t="s">
        <v>28</v>
      </c>
      <c r="F17" s="5" t="s">
        <v>29</v>
      </c>
      <c r="G17" s="4" t="s">
        <v>30</v>
      </c>
      <c r="H17" s="13" t="s">
        <v>31</v>
      </c>
      <c r="I17" s="3" t="s">
        <v>32</v>
      </c>
      <c r="J17" s="13" t="s">
        <v>33</v>
      </c>
      <c r="K17" s="4"/>
    </row>
    <row r="18" spans="1:11" ht="15.75">
      <c r="A18" s="6" t="s">
        <v>12</v>
      </c>
      <c r="B18" s="8"/>
      <c r="C18" s="8"/>
      <c r="D18" s="7">
        <v>0</v>
      </c>
      <c r="E18" s="9"/>
      <c r="F18" s="8"/>
      <c r="G18" s="7">
        <v>0</v>
      </c>
      <c r="H18" s="14"/>
      <c r="I18" s="9"/>
      <c r="J18" s="14"/>
      <c r="K18" s="15"/>
    </row>
    <row r="19" spans="1:11" ht="15.75">
      <c r="A19" s="6" t="s">
        <v>13</v>
      </c>
      <c r="B19" s="8"/>
      <c r="C19" s="8"/>
      <c r="D19" s="7">
        <v>0</v>
      </c>
      <c r="E19" s="9"/>
      <c r="F19" s="8"/>
      <c r="G19" s="7">
        <v>0</v>
      </c>
      <c r="H19" s="14"/>
      <c r="I19" s="9"/>
      <c r="J19" s="14"/>
      <c r="K19" s="15"/>
    </row>
    <row r="20" spans="1:12" ht="15.75">
      <c r="A20" s="6" t="s">
        <v>14</v>
      </c>
      <c r="B20" s="8">
        <f>B3+B4+B5</f>
        <v>0</v>
      </c>
      <c r="C20" s="8">
        <f>(B20*0.0288)</f>
        <v>0</v>
      </c>
      <c r="D20" s="7">
        <v>0</v>
      </c>
      <c r="E20" s="9">
        <f>C20-D18-D19-D20</f>
        <v>0</v>
      </c>
      <c r="F20" s="8">
        <f>B20*0.048</f>
        <v>0</v>
      </c>
      <c r="G20" s="7">
        <v>0</v>
      </c>
      <c r="H20" s="14">
        <f>F20-G20-G19-G18</f>
        <v>0</v>
      </c>
      <c r="I20" s="9">
        <f>IF(L20&gt;60000,(L20-60000)*0.1,0)</f>
        <v>0</v>
      </c>
      <c r="J20" s="14">
        <f>H20+I20</f>
        <v>0</v>
      </c>
      <c r="K20" s="15"/>
      <c r="L20" s="15">
        <f>B20*0.32</f>
        <v>0</v>
      </c>
    </row>
    <row r="21" spans="1:12" ht="15.75">
      <c r="A21" s="6" t="s">
        <v>15</v>
      </c>
      <c r="B21" s="8"/>
      <c r="C21" s="8"/>
      <c r="D21" s="7">
        <v>0</v>
      </c>
      <c r="E21" s="9"/>
      <c r="F21" s="8"/>
      <c r="G21" s="7">
        <v>0</v>
      </c>
      <c r="H21" s="14"/>
      <c r="I21" s="9"/>
      <c r="J21" s="14"/>
      <c r="K21" s="15"/>
      <c r="L21" s="15"/>
    </row>
    <row r="22" spans="1:11" ht="15.75">
      <c r="A22" s="6" t="s">
        <v>16</v>
      </c>
      <c r="B22" s="8"/>
      <c r="C22" s="8"/>
      <c r="D22" s="7">
        <v>0</v>
      </c>
      <c r="E22" s="9"/>
      <c r="F22" s="8"/>
      <c r="G22" s="7">
        <v>0</v>
      </c>
      <c r="H22" s="14"/>
      <c r="I22" s="9"/>
      <c r="J22" s="14"/>
      <c r="K22" s="15"/>
    </row>
    <row r="23" spans="1:12" ht="15.75">
      <c r="A23" s="6" t="s">
        <v>17</v>
      </c>
      <c r="B23" s="8">
        <f>B6+B7+B8</f>
        <v>0</v>
      </c>
      <c r="C23" s="8">
        <f>(B23*0.0288)</f>
        <v>0</v>
      </c>
      <c r="D23" s="7">
        <v>0</v>
      </c>
      <c r="E23" s="9">
        <f>C23-D21-D22-D23</f>
        <v>0</v>
      </c>
      <c r="F23" s="8">
        <f>B23*0.048</f>
        <v>0</v>
      </c>
      <c r="G23" s="7">
        <v>0</v>
      </c>
      <c r="H23" s="14">
        <f>F23-G23-G22-G21</f>
        <v>0</v>
      </c>
      <c r="I23" s="9">
        <f>IF(L23&gt;60000,(L23-60000)*0.1,0)</f>
        <v>0</v>
      </c>
      <c r="J23" s="14">
        <f>+H23+I23</f>
        <v>0</v>
      </c>
      <c r="K23" s="15"/>
      <c r="L23" s="15">
        <f>B23*0.32</f>
        <v>0</v>
      </c>
    </row>
    <row r="24" spans="1:11" ht="15.75">
      <c r="A24" s="6" t="s">
        <v>18</v>
      </c>
      <c r="B24" s="8"/>
      <c r="C24" s="8"/>
      <c r="D24" s="7">
        <v>0</v>
      </c>
      <c r="E24" s="9"/>
      <c r="F24" s="8"/>
      <c r="G24" s="7">
        <v>0</v>
      </c>
      <c r="H24" s="14"/>
      <c r="I24" s="9"/>
      <c r="J24" s="14"/>
      <c r="K24" s="15"/>
    </row>
    <row r="25" spans="1:11" ht="15.75">
      <c r="A25" s="6" t="s">
        <v>19</v>
      </c>
      <c r="B25" s="8"/>
      <c r="C25" s="8"/>
      <c r="D25" s="7">
        <v>0</v>
      </c>
      <c r="E25" s="9"/>
      <c r="F25" s="8"/>
      <c r="G25" s="7">
        <v>0</v>
      </c>
      <c r="H25" s="14"/>
      <c r="I25" s="9"/>
      <c r="J25" s="14"/>
      <c r="K25" s="15"/>
    </row>
    <row r="26" spans="1:12" ht="15.75">
      <c r="A26" s="6" t="s">
        <v>20</v>
      </c>
      <c r="B26" s="8">
        <f>B9+B10+B11</f>
        <v>0</v>
      </c>
      <c r="C26" s="8">
        <f>(B26*0.0288)</f>
        <v>0</v>
      </c>
      <c r="D26" s="7">
        <v>0</v>
      </c>
      <c r="E26" s="9">
        <f>C26-D24-D25-D26</f>
        <v>0</v>
      </c>
      <c r="F26" s="8">
        <f>B26*0.048</f>
        <v>0</v>
      </c>
      <c r="G26" s="7">
        <v>0</v>
      </c>
      <c r="H26" s="14">
        <f>F26-G26-G25-G24</f>
        <v>0</v>
      </c>
      <c r="I26" s="9">
        <f>IF(L26&gt;60000,(L26-60000)*0.1,0)</f>
        <v>0</v>
      </c>
      <c r="J26" s="14">
        <f>+H26+I26</f>
        <v>0</v>
      </c>
      <c r="K26" s="15"/>
      <c r="L26" s="15">
        <f>B26*0.32</f>
        <v>0</v>
      </c>
    </row>
    <row r="27" spans="1:11" ht="15.75">
      <c r="A27" s="6" t="s">
        <v>21</v>
      </c>
      <c r="B27" s="8"/>
      <c r="C27" s="8"/>
      <c r="D27" s="7">
        <v>0</v>
      </c>
      <c r="E27" s="9"/>
      <c r="F27" s="8"/>
      <c r="G27" s="7">
        <v>0</v>
      </c>
      <c r="H27" s="14"/>
      <c r="I27" s="9"/>
      <c r="J27" s="14"/>
      <c r="K27" s="15"/>
    </row>
    <row r="28" spans="1:11" ht="15.75">
      <c r="A28" s="6" t="s">
        <v>22</v>
      </c>
      <c r="B28" s="8"/>
      <c r="C28" s="8"/>
      <c r="D28" s="7">
        <v>0</v>
      </c>
      <c r="E28" s="9"/>
      <c r="F28" s="8"/>
      <c r="G28" s="7">
        <v>0</v>
      </c>
      <c r="H28" s="14"/>
      <c r="I28" s="9"/>
      <c r="J28" s="14"/>
      <c r="K28" s="15"/>
    </row>
    <row r="29" spans="1:12" ht="15.75">
      <c r="A29" s="6" t="s">
        <v>23</v>
      </c>
      <c r="B29" s="8">
        <f>B12+B13+B14</f>
        <v>0</v>
      </c>
      <c r="C29" s="8">
        <f>(B29*0.0288)</f>
        <v>0</v>
      </c>
      <c r="D29" s="7">
        <v>0</v>
      </c>
      <c r="E29" s="9">
        <f>C29-D27-D28-D29</f>
        <v>0</v>
      </c>
      <c r="F29" s="8">
        <f>B29*0.048</f>
        <v>0</v>
      </c>
      <c r="G29" s="7">
        <v>0</v>
      </c>
      <c r="H29" s="14">
        <f>F29-G29-G28-G27</f>
        <v>0</v>
      </c>
      <c r="I29" s="9">
        <f>IF(L29&gt;60000,(L29-60000)*0.1,0)</f>
        <v>0</v>
      </c>
      <c r="J29" s="14">
        <f>+H29+I29</f>
        <v>0</v>
      </c>
      <c r="K29" s="15"/>
      <c r="L29" s="15">
        <f>B29*0.32</f>
        <v>0</v>
      </c>
    </row>
    <row r="30" spans="1:11" ht="15.75">
      <c r="A30" s="10" t="s">
        <v>24</v>
      </c>
      <c r="B30" s="11">
        <f>SUM(B18:B29)</f>
        <v>0</v>
      </c>
      <c r="C30" s="11">
        <f>SUM(C18:C29)</f>
        <v>0</v>
      </c>
      <c r="D30" s="11">
        <f>SUM(D18:D29)</f>
        <v>0</v>
      </c>
      <c r="E30" s="11">
        <f>SUM(E18:E29)</f>
        <v>0</v>
      </c>
      <c r="F30" s="11">
        <f>SUM(F18:F29)</f>
        <v>0</v>
      </c>
      <c r="G30" s="11">
        <f>SUM(G18:G29)</f>
        <v>0</v>
      </c>
      <c r="H30" s="11">
        <f>SUM(H18:H29)</f>
        <v>0</v>
      </c>
      <c r="I30" s="11">
        <f>SUM(I18:I29)</f>
        <v>0</v>
      </c>
      <c r="J30" s="11">
        <f>SUM(J18:J29)</f>
        <v>0</v>
      </c>
      <c r="K30" s="11"/>
    </row>
    <row r="31" spans="1:11" ht="18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password="CF7A" sheet="1" insertColumns="0" insertRows="0" deleteColumns="0" deleteRows="0"/>
  <mergeCells count="3">
    <mergeCell ref="A1:K1"/>
    <mergeCell ref="A16:K16"/>
    <mergeCell ref="A31:K31"/>
  </mergeCells>
  <printOptions/>
  <pageMargins left="0.1701388888888889" right="0.1798611111111111" top="0.5097222222222222" bottom="0.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DINAMICA</dc:creator>
  <cp:keywords/>
  <dc:description/>
  <cp:lastModifiedBy/>
  <cp:lastPrinted>2018-10-15T22:36:45Z</cp:lastPrinted>
  <dcterms:created xsi:type="dcterms:W3CDTF">2018-10-15T22:32:48Z</dcterms:created>
  <dcterms:modified xsi:type="dcterms:W3CDTF">2018-10-15T20:31:50Z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